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obbie\Documents\Documents\Classroom Diagnostic Tools 2015-16\SLO\"/>
    </mc:Choice>
  </mc:AlternateContent>
  <bookViews>
    <workbookView xWindow="0" yWindow="0" windowWidth="14124" windowHeight="3804"/>
  </bookViews>
  <sheets>
    <sheet name="Directions" sheetId="2" r:id="rId1"/>
    <sheet name="Data" sheetId="1" r:id="rId2"/>
  </sheets>
  <calcPr calcId="152511"/>
</workbook>
</file>

<file path=xl/calcChain.xml><?xml version="1.0" encoding="utf-8"?>
<calcChain xmlns="http://schemas.openxmlformats.org/spreadsheetml/2006/main">
  <c r="K30" i="1" l="1"/>
  <c r="K31" i="1"/>
  <c r="K32" i="1"/>
  <c r="K33" i="1"/>
  <c r="K34" i="1"/>
  <c r="K35" i="1"/>
  <c r="K36" i="1"/>
  <c r="K37" i="1"/>
  <c r="K38" i="1"/>
  <c r="K39" i="1"/>
  <c r="K40" i="1"/>
  <c r="K41" i="1"/>
  <c r="K42" i="1"/>
  <c r="K43" i="1"/>
  <c r="K44" i="1"/>
  <c r="K45" i="1"/>
  <c r="K46" i="1"/>
  <c r="K47" i="1"/>
  <c r="K48" i="1"/>
  <c r="K49" i="1"/>
  <c r="K50" i="1"/>
  <c r="K29" i="1"/>
  <c r="K16" i="1"/>
  <c r="K17" i="1"/>
  <c r="K18" i="1"/>
  <c r="K19" i="1"/>
  <c r="K20" i="1"/>
  <c r="K21" i="1"/>
  <c r="K22" i="1"/>
  <c r="K23" i="1"/>
  <c r="K24" i="1"/>
  <c r="K25" i="1"/>
  <c r="K26" i="1"/>
  <c r="K27" i="1"/>
  <c r="K28" i="1"/>
  <c r="K15" i="1"/>
  <c r="I3" i="1"/>
  <c r="I4" i="1"/>
  <c r="I5" i="1"/>
  <c r="I6" i="1"/>
  <c r="I7" i="1"/>
  <c r="I8" i="1"/>
  <c r="I9" i="1"/>
  <c r="I10" i="1"/>
  <c r="I11" i="1"/>
  <c r="I12" i="1"/>
  <c r="I13" i="1"/>
  <c r="I14" i="1"/>
  <c r="E3" i="1"/>
  <c r="E4" i="1"/>
  <c r="E5" i="1"/>
  <c r="E15" i="1"/>
  <c r="E6" i="1"/>
  <c r="E7" i="1"/>
  <c r="E8" i="1"/>
  <c r="E29" i="1"/>
  <c r="E9" i="1"/>
  <c r="E16" i="1"/>
  <c r="E30" i="1"/>
  <c r="E17" i="1"/>
  <c r="E31" i="1"/>
  <c r="E10" i="1"/>
  <c r="E11" i="1"/>
  <c r="E12" i="1"/>
  <c r="E32" i="1"/>
  <c r="E18" i="1"/>
  <c r="E13" i="1"/>
  <c r="E14" i="1"/>
  <c r="E19" i="1"/>
  <c r="E20" i="1"/>
  <c r="E21" i="1"/>
  <c r="E33" i="1"/>
  <c r="E22" i="1"/>
  <c r="E23" i="1"/>
  <c r="E34" i="1"/>
  <c r="E24" i="1"/>
  <c r="E25" i="1"/>
  <c r="E35" i="1"/>
  <c r="E26" i="1"/>
  <c r="E27" i="1"/>
  <c r="E36" i="1"/>
  <c r="E28" i="1"/>
  <c r="E37" i="1"/>
  <c r="E38" i="1"/>
  <c r="E39" i="1"/>
  <c r="E40" i="1"/>
  <c r="E41" i="1"/>
  <c r="E42" i="1"/>
  <c r="E43" i="1"/>
  <c r="E44" i="1"/>
  <c r="E45" i="1"/>
  <c r="E46" i="1"/>
  <c r="E47" i="1"/>
  <c r="E48" i="1"/>
  <c r="E49" i="1"/>
  <c r="E50" i="1"/>
  <c r="E2" i="1"/>
  <c r="K12" i="1" l="1"/>
  <c r="K2" i="1"/>
  <c r="K11" i="1"/>
  <c r="K6" i="1"/>
  <c r="K14" i="1"/>
  <c r="K4" i="1"/>
  <c r="K13" i="1"/>
  <c r="K5" i="1"/>
  <c r="K8" i="1"/>
  <c r="K9" i="1"/>
  <c r="K10" i="1"/>
  <c r="K7" i="1"/>
  <c r="K3" i="1"/>
  <c r="I2" i="1"/>
  <c r="H43" i="1"/>
  <c r="I43" i="1" s="1"/>
  <c r="H25" i="1"/>
  <c r="I25" i="1" s="1"/>
  <c r="H4" i="1"/>
  <c r="H41" i="1"/>
  <c r="I41" i="1" s="1"/>
  <c r="H42" i="1"/>
  <c r="I42" i="1" s="1"/>
  <c r="H29" i="1"/>
  <c r="I29" i="1" s="1"/>
  <c r="H13" i="1"/>
  <c r="H39" i="1"/>
  <c r="I39" i="1" s="1"/>
  <c r="H5" i="1"/>
  <c r="H20" i="1"/>
  <c r="I20" i="1" s="1"/>
  <c r="H48" i="1"/>
  <c r="I48" i="1" s="1"/>
  <c r="H21" i="1"/>
  <c r="I21" i="1" s="1"/>
  <c r="H45" i="1"/>
  <c r="I45" i="1" s="1"/>
  <c r="H8" i="1"/>
  <c r="H15" i="1"/>
  <c r="I15" i="1" s="1"/>
  <c r="H44" i="1"/>
  <c r="I44" i="1" s="1"/>
  <c r="H9" i="1"/>
  <c r="H22" i="1"/>
  <c r="I22" i="1" s="1"/>
  <c r="H23" i="1"/>
  <c r="I23" i="1" s="1"/>
  <c r="H10" i="1"/>
  <c r="H36" i="1"/>
  <c r="I36" i="1" s="1"/>
  <c r="H40" i="1"/>
  <c r="I40" i="1" s="1"/>
  <c r="H18" i="1"/>
  <c r="I18" i="1" s="1"/>
  <c r="H34" i="1"/>
  <c r="I34" i="1" s="1"/>
  <c r="H49" i="1"/>
  <c r="I49" i="1" s="1"/>
  <c r="H7" i="1"/>
  <c r="H27" i="1"/>
  <c r="I27" i="1" s="1"/>
  <c r="H3" i="1"/>
  <c r="H17" i="1"/>
  <c r="I17" i="1" s="1"/>
  <c r="H32" i="1"/>
  <c r="I32" i="1" s="1"/>
  <c r="H12" i="1"/>
  <c r="H2" i="1"/>
  <c r="H11" i="1"/>
  <c r="H28" i="1"/>
  <c r="I28" i="1" s="1"/>
  <c r="H50" i="1"/>
  <c r="I50" i="1" s="1"/>
  <c r="H37" i="1"/>
  <c r="I37" i="1" s="1"/>
  <c r="H6" i="1"/>
  <c r="H31" i="1"/>
  <c r="I31" i="1" s="1"/>
  <c r="H19" i="1"/>
  <c r="I19" i="1" s="1"/>
  <c r="H33" i="1"/>
  <c r="I33" i="1" s="1"/>
  <c r="H16" i="1"/>
  <c r="I16" i="1" s="1"/>
  <c r="H38" i="1"/>
  <c r="I38" i="1" s="1"/>
  <c r="H14" i="1"/>
  <c r="H47" i="1"/>
  <c r="I47" i="1" s="1"/>
  <c r="H26" i="1"/>
  <c r="I26" i="1" s="1"/>
  <c r="H46" i="1"/>
  <c r="I46" i="1" s="1"/>
  <c r="H24" i="1"/>
  <c r="I24" i="1" s="1"/>
  <c r="H30" i="1"/>
  <c r="I30" i="1" s="1"/>
  <c r="H35" i="1"/>
  <c r="I35" i="1" s="1"/>
  <c r="K53" i="1" l="1"/>
  <c r="I53" i="1"/>
</calcChain>
</file>

<file path=xl/sharedStrings.xml><?xml version="1.0" encoding="utf-8"?>
<sst xmlns="http://schemas.openxmlformats.org/spreadsheetml/2006/main" count="133" uniqueCount="127">
  <si>
    <t>Last Name</t>
  </si>
  <si>
    <t>First Name</t>
  </si>
  <si>
    <t>First CDT Score</t>
  </si>
  <si>
    <t>First CDT SE</t>
  </si>
  <si>
    <t>Student Group</t>
  </si>
  <si>
    <t>Final CDT Score</t>
  </si>
  <si>
    <t>Final CDT SE</t>
  </si>
  <si>
    <t>Growth</t>
  </si>
  <si>
    <t>Meets CDT PI?</t>
  </si>
  <si>
    <t>CR Score</t>
  </si>
  <si>
    <t>Meets CR PI?</t>
  </si>
  <si>
    <t>Austin</t>
  </si>
  <si>
    <t>Vanessa</t>
  </si>
  <si>
    <t>Peters</t>
  </si>
  <si>
    <t>Charlie</t>
  </si>
  <si>
    <t>Oscar</t>
  </si>
  <si>
    <t>Hayes</t>
  </si>
  <si>
    <t>Kelley</t>
  </si>
  <si>
    <t>Sue</t>
  </si>
  <si>
    <t>Beth</t>
  </si>
  <si>
    <t>Lawson</t>
  </si>
  <si>
    <t>Graham</t>
  </si>
  <si>
    <t>Michael</t>
  </si>
  <si>
    <t>Helen</t>
  </si>
  <si>
    <t>Lynch</t>
  </si>
  <si>
    <t>Rhonda</t>
  </si>
  <si>
    <t>Fisher</t>
  </si>
  <si>
    <t>Marc</t>
  </si>
  <si>
    <t>Fields</t>
  </si>
  <si>
    <t>Foster</t>
  </si>
  <si>
    <t>Clarence</t>
  </si>
  <si>
    <t>Erica</t>
  </si>
  <si>
    <t>Henderson</t>
  </si>
  <si>
    <t>Gutierrez</t>
  </si>
  <si>
    <t>Vicki</t>
  </si>
  <si>
    <t>Ruben</t>
  </si>
  <si>
    <t>Ryan</t>
  </si>
  <si>
    <t>Lewis</t>
  </si>
  <si>
    <t>Colleen</t>
  </si>
  <si>
    <t>Rodriguez</t>
  </si>
  <si>
    <t>Cory</t>
  </si>
  <si>
    <t>Arlene</t>
  </si>
  <si>
    <t>Walker</t>
  </si>
  <si>
    <t>White</t>
  </si>
  <si>
    <t>Karen</t>
  </si>
  <si>
    <t>Minnie</t>
  </si>
  <si>
    <t>Anderson</t>
  </si>
  <si>
    <t>Martin</t>
  </si>
  <si>
    <t>Tara</t>
  </si>
  <si>
    <t>Schmidt</t>
  </si>
  <si>
    <t>Montgomery</t>
  </si>
  <si>
    <t>Debra</t>
  </si>
  <si>
    <t>Rafael</t>
  </si>
  <si>
    <t>Castillo</t>
  </si>
  <si>
    <t>Wheeler</t>
  </si>
  <si>
    <t>Gertrude</t>
  </si>
  <si>
    <t>Jessie</t>
  </si>
  <si>
    <t>Stanley</t>
  </si>
  <si>
    <t>Kevin</t>
  </si>
  <si>
    <t>Jackie</t>
  </si>
  <si>
    <t>Harris</t>
  </si>
  <si>
    <t>Woods</t>
  </si>
  <si>
    <t>Leonard</t>
  </si>
  <si>
    <t>Tanya</t>
  </si>
  <si>
    <t>Garrett</t>
  </si>
  <si>
    <t>Banks</t>
  </si>
  <si>
    <t>Virginia</t>
  </si>
  <si>
    <t>Kurt</t>
  </si>
  <si>
    <t>Johnson</t>
  </si>
  <si>
    <t>Carmen</t>
  </si>
  <si>
    <t>Reynolds</t>
  </si>
  <si>
    <t>Thompson</t>
  </si>
  <si>
    <t>Kenneth</t>
  </si>
  <si>
    <t>Stella</t>
  </si>
  <si>
    <t>Williams</t>
  </si>
  <si>
    <t>Harvey</t>
  </si>
  <si>
    <t>Deborah</t>
  </si>
  <si>
    <t>Randall</t>
  </si>
  <si>
    <t>Jones</t>
  </si>
  <si>
    <t>Julio</t>
  </si>
  <si>
    <t>Lillie</t>
  </si>
  <si>
    <t>Garcia</t>
  </si>
  <si>
    <t>Jamie</t>
  </si>
  <si>
    <t>Georgia</t>
  </si>
  <si>
    <t>Martinez</t>
  </si>
  <si>
    <t>Miller</t>
  </si>
  <si>
    <t>Lydia</t>
  </si>
  <si>
    <t>Andrew</t>
  </si>
  <si>
    <t>Meyer</t>
  </si>
  <si>
    <t>Clark</t>
  </si>
  <si>
    <t>Tamara</t>
  </si>
  <si>
    <t>Aaron</t>
  </si>
  <si>
    <t>Bennett</t>
  </si>
  <si>
    <t>Wilson</t>
  </si>
  <si>
    <t>Darren</t>
  </si>
  <si>
    <t xml:space="preserve">Eric </t>
  </si>
  <si>
    <t>McCoy</t>
  </si>
  <si>
    <t>Paul</t>
  </si>
  <si>
    <t>Lucille</t>
  </si>
  <si>
    <t>Sullivan</t>
  </si>
  <si>
    <t>Moore</t>
  </si>
  <si>
    <t>Heidi</t>
  </si>
  <si>
    <t>Wesley</t>
  </si>
  <si>
    <t>Ross</t>
  </si>
  <si>
    <t>Tayloer</t>
  </si>
  <si>
    <t>Mathew</t>
  </si>
  <si>
    <t>Yes</t>
  </si>
  <si>
    <t>Hayden</t>
  </si>
  <si>
    <t>All Student Group Targets:
CDT Final Score &gt; 1133
End-of-course Assessment Score &gt; 11</t>
  </si>
  <si>
    <t>Directions to create a tracking spreadsheet for an SLO using CDT results:</t>
  </si>
  <si>
    <t>1. Create columns for Student Last Name, Student First Name, First CDT Score, First CDT Standard Error (SE), Student Group, Final CDT Score, Final CDT Standard Error (SE), CDT Growth, Meets CDT PI?, Performance Measure 2 Score, and Meets Performance Measure 2 PI?</t>
  </si>
  <si>
    <t>** Note: Revise columns for Performance Measure 2 as necessary to collect appropriate data. For this example, Performance Measure 2 is the end-of-year constructed repsonse assessment, so only two columns are needed: one for the score and one for meets performance indicator. If the second performance measure also uses growth, additional columns will be needed.</t>
  </si>
  <si>
    <t>2. After the first CDT administration, export a .CSV file from the group map. Copy and paste data to complete the columns for Student Last Name, Student First Name, First CDT Score (Overall Scale Score), and First CDT Standard Error (SE).</t>
  </si>
  <si>
    <t>** Note: This is a reminder for your convenience and is optional. In this example, the cells containing this information are filled with light blue.</t>
  </si>
  <si>
    <t>5. After the final CDT administration, export a .CSV file from the group map. Make sure the names are in the same order as the first administration, and then copy and paste data to complete the columns for Final CDT Score and Final CDT SE.</t>
  </si>
  <si>
    <t>7. Complete the column for the Performance Measure 2 score (in this case, the CR score).</t>
  </si>
  <si>
    <t>9. Use a Count If function to determine the number of students who met each performance indicator. For this example, the columns indicating whether a student met each indicator are columns I and K. I have students in rows 2 through 51. Therefore, the formulas are: CDT - "=COUNTIF(I2:I52, "Yes")" and CR - "=COUNTIF(K2:K51, "Yes")".</t>
  </si>
  <si>
    <t>10. Add those two numbers together and divide the sum by the total number of scores (2 x the number of students with both scores).</t>
  </si>
  <si>
    <t>3. Beneath the data for your students, include the scores used to determine whether students are included in the Focused or All student groups as well as the targets for each performance measure for each group. This example has two focused student groups (Focus 1 and Focus 2), but some SLOs will use only one focused student group.</t>
  </si>
  <si>
    <t>All Student Group: First CDT Score &gt;1120
Focused Student Group 1: 
1121 &gt; First CDT Score &gt; 1081
Focused Student Group 2: First CDT Score &lt; 1082</t>
  </si>
  <si>
    <t>Focused Student Group  1 Targets:
CDT Final Score: Growth of at least 1 SE
End-of-course Assessment Score &gt; 9</t>
  </si>
  <si>
    <t>Focused Student Group  2 Targets:
CDT Final Score: Growth of at least 1 SE
End-of-course Assessment Score &gt; 7</t>
  </si>
  <si>
    <t>4. Use a logical test function to complete the Student Group Column. For this example, students with a first CDT score above 1120 were in the All student group; students with a score from 1082 to 1120 were in Focused group 1; and students with a score lower than 1082 were in Focused group 2. Therefore, the logical test function for the first student, in row 2, is: "=IF(C2&gt;1120,"All",IF(C2&gt;1081,"Focused 1","Focused 2"))". Then click on the cell containing that function and drag it down the column to fill the other cells as well (changing the row number). If only one focused student group is used, "Focused" would replace the second IF statement in the formula.</t>
  </si>
  <si>
    <t>** Note: The logical test function says if the value in the specified cell (C2) is greater than 1120, this cell will populate with "All"; if it is greater than 1081 but less than 1121, it will populate with "Focused 1"; and if the value in C2 is less than 1082, the cell will populate with "Focused 2."</t>
  </si>
  <si>
    <t>** Note: If a student is in either of the Focused student groups and receives a result of No using the logical test function, look at the CDT SE columns for both first and final CDT. If the student's growth is greater than or equal to the smaller of the standard errors, the student should be marked as Yes. If the first SE is smaller than the final SE, you may need to overwrite the function with the word "Yes" in rare instances.</t>
  </si>
  <si>
    <t>6. To complete the column for Meets CDT PI?, use another logical test function. The logical test will differ based on whether the student is in the All or Focused student groups, so sort by column E, Student Group. Then use "=IF(F2&gt;1133, "Yes", "No")" for students in the All student group and "=IF(H15&gt;=G15, "Yes", "No")" for students in the Focused student groups.</t>
  </si>
  <si>
    <t>8. Complete the Meets Performance Measure 2 PI? Column using another logical test function. For students in the All student group, use "=IF(J2&gt;=12, "Yes", "No")". For students in the Focused group 1, use "=IF(J15&gt;=10, "Yes", "No")" and for students in the Focused student group 2, use "=IF(J29&gt;=8, "Yes", "No")". Row 2 is the first student in the All student group, so once you fill in the logical test function shown, click on the cell and drag down to the last student in the All student group. Row 15 is the first student in the Focused student group 1, so once you fill in the logical test function shown, click on the cell and drag down to the last student in the Focused student group 1. Row 29 is the first student in the Focused student group 2, so once you fill in the logical test function shown, click on the cell and drag down to the last student in Focused student group 2.</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</si>
</sst>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17">
    <xf numFmtId="0" fontId="0" fillId="0" borderId="0" xfId="0"/>
    <xf numFmtId="0" fontId="0" fillId="0" borderId="1" xfId="0" applyBorder="1"/>
    <xf numFmtId="0" fontId="0" fillId="0" borderId="1" xfId="0" applyFill="1" applyBorder="1"/>
    <xf numFmtId="0" fontId="0" fillId="0" borderId="0" xfId="0" applyFill="1"/>
    <xf numFmtId="0" fontId="0" fillId="0" borderId="4" xfId="0" applyBorder="1"/>
    <xf numFmtId="0" fontId="0" fillId="0" borderId="5" xfId="0" applyFill="1" applyBorder="1"/>
    <xf numFmtId="0" fontId="0" fillId="2" borderId="1" xfId="0" applyFill="1" applyBorder="1"/>
    <xf numFmtId="0" fontId="0" fillId="2" borderId="3" xfId="0" applyFill="1" applyBorder="1"/>
    <xf numFmtId="0" fontId="0" fillId="0" borderId="0" xfId="0" applyAlignment="1">
      <alignment vertical="center" wrapText="1"/>
    </xf>
    <xf numFmtId="0" fontId="0" fillId="0" borderId="6" xfId="0" applyBorder="1"/>
    <xf numFmtId="0" fontId="0" fillId="0" borderId="7" xfId="0" applyFill="1" applyBorder="1"/>
    <xf numFmtId="0" fontId="1" fillId="0" borderId="0" xfId="0" applyFont="1" applyAlignment="1">
      <alignment vertical="center" wrapText="1"/>
    </xf>
    <xf numFmtId="0" fontId="0" fillId="0" borderId="2" xfId="0" applyBorder="1"/>
    <xf numFmtId="0" fontId="0" fillId="3" borderId="8" xfId="0" applyFill="1" applyBorder="1" applyAlignment="1">
      <alignment vertical="center" wrapText="1"/>
    </xf>
    <xf numFmtId="0" fontId="0" fillId="3" borderId="9" xfId="0" applyFill="1" applyBorder="1" applyAlignment="1">
      <alignment vertical="center" wrapText="1"/>
    </xf>
    <xf numFmtId="0" fontId="0" fillId="3" borderId="10" xfId="0" applyFill="1" applyBorder="1" applyAlignment="1">
      <alignment vertical="center" wrapText="1"/>
    </xf>
    <xf numFmtId="0" fontId="0" fillId="3" borderId="11" xfId="0" applyFill="1" applyBorder="1" applyAlignment="1">
      <alignment vertical="center" wrapText="1"/>
    </xf>
  </cellXfs>
  <cellStyles count="1">
    <cellStyle name="Normal" xfId="0" builtinId="0"/>
  </cellStyles>
  <dxfs count="3">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tabSelected="1" workbookViewId="0"/>
  </sheetViews>
  <sheetFormatPr defaultRowHeight="14.4" x14ac:dyDescent="0.3"/>
  <cols>
    <col min="1" max="1" width="91" style="8" customWidth="1"/>
  </cols>
  <sheetData>
    <row r="1" spans="1:1" x14ac:dyDescent="0.3">
      <c r="A1" s="11" t="s">
        <v>109</v>
      </c>
    </row>
    <row r="3" spans="1:1" ht="43.2" x14ac:dyDescent="0.3">
      <c r="A3" s="8" t="s">
        <v>110</v>
      </c>
    </row>
    <row r="4" spans="1:1" ht="57.6" x14ac:dyDescent="0.3">
      <c r="A4" s="8" t="s">
        <v>111</v>
      </c>
    </row>
    <row r="5" spans="1:1" ht="43.2" x14ac:dyDescent="0.3">
      <c r="A5" s="8" t="s">
        <v>112</v>
      </c>
    </row>
    <row r="6" spans="1:1" ht="57.6" x14ac:dyDescent="0.3">
      <c r="A6" s="8" t="s">
        <v>118</v>
      </c>
    </row>
    <row r="7" spans="1:1" ht="28.8" x14ac:dyDescent="0.3">
      <c r="A7" s="8" t="s">
        <v>113</v>
      </c>
    </row>
    <row r="8" spans="1:1" ht="100.8" x14ac:dyDescent="0.3">
      <c r="A8" s="8" t="s">
        <v>122</v>
      </c>
    </row>
    <row r="9" spans="1:1" ht="43.2" x14ac:dyDescent="0.3">
      <c r="A9" s="8" t="s">
        <v>123</v>
      </c>
    </row>
    <row r="10" spans="1:1" ht="43.2" x14ac:dyDescent="0.3">
      <c r="A10" s="8" t="s">
        <v>114</v>
      </c>
    </row>
    <row r="11" spans="1:1" ht="57.6" x14ac:dyDescent="0.3">
      <c r="A11" s="8" t="s">
        <v>125</v>
      </c>
    </row>
    <row r="12" spans="1:1" ht="57.6" x14ac:dyDescent="0.3">
      <c r="A12" s="8" t="s">
        <v>124</v>
      </c>
    </row>
    <row r="13" spans="1:1" x14ac:dyDescent="0.3">
      <c r="A13" s="8" t="s">
        <v>115</v>
      </c>
    </row>
    <row r="14" spans="1:1" ht="129.6" x14ac:dyDescent="0.3">
      <c r="A14" s="8" t="s">
        <v>126</v>
      </c>
    </row>
    <row r="15" spans="1:1" ht="57.6" x14ac:dyDescent="0.3">
      <c r="A15" s="8" t="s">
        <v>116</v>
      </c>
    </row>
    <row r="16" spans="1:1" ht="28.8" x14ac:dyDescent="0.3">
      <c r="A16" s="8" t="s">
        <v>117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workbookViewId="0">
      <selection activeCell="I58" sqref="I58"/>
    </sheetView>
  </sheetViews>
  <sheetFormatPr defaultRowHeight="14.4" x14ac:dyDescent="0.3"/>
  <cols>
    <col min="1" max="1" width="16.109375" customWidth="1"/>
    <col min="2" max="2" width="13.44140625" customWidth="1"/>
    <col min="3" max="3" width="13.5546875" customWidth="1"/>
    <col min="4" max="4" width="11.44140625" customWidth="1"/>
    <col min="5" max="5" width="13.6640625" customWidth="1"/>
    <col min="6" max="6" width="14.33203125" customWidth="1"/>
    <col min="7" max="7" width="12" customWidth="1"/>
    <col min="8" max="8" width="8.88671875" customWidth="1"/>
    <col min="9" max="9" width="15" customWidth="1"/>
    <col min="10" max="10" width="9.44140625" customWidth="1"/>
    <col min="11" max="11" width="12.5546875" customWidth="1"/>
    <col min="12" max="12" width="13.88671875" customWidth="1"/>
  </cols>
  <sheetData>
    <row r="1" spans="1:15" x14ac:dyDescent="0.3">
      <c r="A1" s="1" t="s">
        <v>0</v>
      </c>
      <c r="B1" s="1" t="s">
        <v>1</v>
      </c>
      <c r="C1" s="1" t="s">
        <v>2</v>
      </c>
      <c r="D1" s="1" t="s">
        <v>3</v>
      </c>
      <c r="E1" s="1" t="s">
        <v>4</v>
      </c>
      <c r="F1" s="1" t="s">
        <v>5</v>
      </c>
      <c r="G1" s="1" t="s">
        <v>6</v>
      </c>
      <c r="H1" s="1" t="s">
        <v>7</v>
      </c>
      <c r="I1" s="1" t="s">
        <v>8</v>
      </c>
      <c r="J1" s="1" t="s">
        <v>9</v>
      </c>
      <c r="K1" s="1" t="s">
        <v>10</v>
      </c>
    </row>
    <row r="2" spans="1:15" x14ac:dyDescent="0.3">
      <c r="A2" s="1" t="s">
        <v>17</v>
      </c>
      <c r="B2" s="1" t="s">
        <v>18</v>
      </c>
      <c r="C2" s="1">
        <v>1216</v>
      </c>
      <c r="D2" s="1">
        <v>37</v>
      </c>
      <c r="E2" s="1" t="str">
        <f t="shared" ref="E2:E33" si="0">IF(C2&gt;1120, "All", IF(C2&gt;1081, "Focused 1", "Focused 2"))</f>
        <v>All</v>
      </c>
      <c r="F2" s="1">
        <v>1204</v>
      </c>
      <c r="G2" s="1">
        <v>38</v>
      </c>
      <c r="H2" s="1">
        <f t="shared" ref="H2:H33" si="1">F2-C2</f>
        <v>-12</v>
      </c>
      <c r="I2" s="1" t="str">
        <f>IF(F2&gt;1133, "Yes", "No")</f>
        <v>Yes</v>
      </c>
      <c r="J2" s="1">
        <v>16</v>
      </c>
      <c r="K2" s="1" t="str">
        <f t="shared" ref="K2:K14" si="2">IF(J2&gt;=12,"Yes","No")</f>
        <v>Yes</v>
      </c>
    </row>
    <row r="3" spans="1:15" x14ac:dyDescent="0.3">
      <c r="A3" s="2" t="s">
        <v>103</v>
      </c>
      <c r="B3" s="2" t="s">
        <v>102</v>
      </c>
      <c r="C3" s="1">
        <v>1165</v>
      </c>
      <c r="D3" s="1">
        <v>37</v>
      </c>
      <c r="E3" s="1" t="str">
        <f t="shared" si="0"/>
        <v>All</v>
      </c>
      <c r="F3" s="1">
        <v>1196</v>
      </c>
      <c r="G3" s="1">
        <v>37</v>
      </c>
      <c r="H3" s="1">
        <f t="shared" si="1"/>
        <v>31</v>
      </c>
      <c r="I3" s="1" t="str">
        <f t="shared" ref="I3:I14" si="3">IF(F3&gt;1133, "Yes", "No")</f>
        <v>Yes</v>
      </c>
      <c r="J3" s="1">
        <v>16</v>
      </c>
      <c r="K3" s="1" t="str">
        <f t="shared" si="2"/>
        <v>Yes</v>
      </c>
    </row>
    <row r="4" spans="1:15" x14ac:dyDescent="0.3">
      <c r="A4" s="2" t="s">
        <v>24</v>
      </c>
      <c r="B4" s="2" t="s">
        <v>56</v>
      </c>
      <c r="C4" s="1">
        <v>1175</v>
      </c>
      <c r="D4" s="1">
        <v>37</v>
      </c>
      <c r="E4" s="1" t="str">
        <f t="shared" si="0"/>
        <v>All</v>
      </c>
      <c r="F4" s="1">
        <v>1188</v>
      </c>
      <c r="G4" s="1">
        <v>36</v>
      </c>
      <c r="H4" s="1">
        <f t="shared" si="1"/>
        <v>13</v>
      </c>
      <c r="I4" s="1" t="str">
        <f t="shared" si="3"/>
        <v>Yes</v>
      </c>
      <c r="J4" s="1">
        <v>16</v>
      </c>
      <c r="K4" s="1" t="str">
        <f t="shared" si="2"/>
        <v>Yes</v>
      </c>
    </row>
    <row r="5" spans="1:15" x14ac:dyDescent="0.3">
      <c r="A5" s="2" t="s">
        <v>68</v>
      </c>
      <c r="B5" s="2" t="s">
        <v>67</v>
      </c>
      <c r="C5" s="1">
        <v>1151</v>
      </c>
      <c r="D5" s="1">
        <v>38</v>
      </c>
      <c r="E5" s="1" t="str">
        <f t="shared" si="0"/>
        <v>All</v>
      </c>
      <c r="F5" s="1">
        <v>1209</v>
      </c>
      <c r="G5" s="1">
        <v>37</v>
      </c>
      <c r="H5" s="1">
        <f t="shared" si="1"/>
        <v>58</v>
      </c>
      <c r="I5" s="1" t="str">
        <f t="shared" si="3"/>
        <v>Yes</v>
      </c>
      <c r="J5" s="1">
        <v>16</v>
      </c>
      <c r="K5" s="1" t="str">
        <f t="shared" si="2"/>
        <v>Yes</v>
      </c>
    </row>
    <row r="6" spans="1:15" x14ac:dyDescent="0.3">
      <c r="A6" s="1" t="s">
        <v>28</v>
      </c>
      <c r="B6" s="1" t="s">
        <v>27</v>
      </c>
      <c r="C6" s="1">
        <v>1188</v>
      </c>
      <c r="D6" s="1">
        <v>36</v>
      </c>
      <c r="E6" s="1" t="str">
        <f t="shared" si="0"/>
        <v>All</v>
      </c>
      <c r="F6" s="1">
        <v>1086</v>
      </c>
      <c r="G6" s="1">
        <v>37</v>
      </c>
      <c r="H6" s="1">
        <f t="shared" si="1"/>
        <v>-102</v>
      </c>
      <c r="I6" s="1" t="str">
        <f t="shared" si="3"/>
        <v>No</v>
      </c>
      <c r="J6" s="1">
        <v>16</v>
      </c>
      <c r="K6" s="1" t="str">
        <f t="shared" si="2"/>
        <v>Yes</v>
      </c>
    </row>
    <row r="7" spans="1:15" x14ac:dyDescent="0.3">
      <c r="A7" s="2" t="s">
        <v>99</v>
      </c>
      <c r="B7" s="2" t="s">
        <v>98</v>
      </c>
      <c r="C7" s="1">
        <v>1131</v>
      </c>
      <c r="D7" s="1">
        <v>37</v>
      </c>
      <c r="E7" s="1" t="str">
        <f t="shared" si="0"/>
        <v>All</v>
      </c>
      <c r="F7" s="1">
        <v>1205</v>
      </c>
      <c r="G7" s="1">
        <v>36</v>
      </c>
      <c r="H7" s="1">
        <f t="shared" si="1"/>
        <v>74</v>
      </c>
      <c r="I7" s="1" t="str">
        <f t="shared" si="3"/>
        <v>Yes</v>
      </c>
      <c r="J7" s="1">
        <v>15</v>
      </c>
      <c r="K7" s="1" t="str">
        <f t="shared" si="2"/>
        <v>Yes</v>
      </c>
    </row>
    <row r="8" spans="1:15" x14ac:dyDescent="0.3">
      <c r="A8" s="2" t="s">
        <v>70</v>
      </c>
      <c r="B8" s="2" t="s">
        <v>77</v>
      </c>
      <c r="C8" s="1">
        <v>1160</v>
      </c>
      <c r="D8" s="1">
        <v>37</v>
      </c>
      <c r="E8" s="1" t="str">
        <f t="shared" si="0"/>
        <v>All</v>
      </c>
      <c r="F8" s="1">
        <v>1186</v>
      </c>
      <c r="G8" s="1">
        <v>36</v>
      </c>
      <c r="H8" s="1">
        <f t="shared" si="1"/>
        <v>26</v>
      </c>
      <c r="I8" s="1" t="str">
        <f t="shared" si="3"/>
        <v>Yes</v>
      </c>
      <c r="J8" s="1">
        <v>15</v>
      </c>
      <c r="K8" s="1" t="str">
        <f t="shared" si="2"/>
        <v>Yes</v>
      </c>
    </row>
    <row r="9" spans="1:15" x14ac:dyDescent="0.3">
      <c r="A9" s="2" t="s">
        <v>81</v>
      </c>
      <c r="B9" s="2" t="s">
        <v>82</v>
      </c>
      <c r="C9" s="1">
        <v>1172</v>
      </c>
      <c r="D9" s="1">
        <v>37</v>
      </c>
      <c r="E9" s="1" t="str">
        <f t="shared" si="0"/>
        <v>All</v>
      </c>
      <c r="F9" s="1">
        <v>1269</v>
      </c>
      <c r="G9" s="1">
        <v>37</v>
      </c>
      <c r="H9" s="1">
        <f t="shared" si="1"/>
        <v>97</v>
      </c>
      <c r="I9" s="1" t="str">
        <f t="shared" si="3"/>
        <v>Yes</v>
      </c>
      <c r="J9" s="1">
        <v>15</v>
      </c>
      <c r="K9" s="1" t="str">
        <f t="shared" si="2"/>
        <v>Yes</v>
      </c>
    </row>
    <row r="10" spans="1:15" x14ac:dyDescent="0.3">
      <c r="A10" s="2" t="s">
        <v>88</v>
      </c>
      <c r="B10" s="2" t="s">
        <v>87</v>
      </c>
      <c r="C10" s="1">
        <v>1157</v>
      </c>
      <c r="D10" s="1">
        <v>37</v>
      </c>
      <c r="E10" s="1" t="str">
        <f t="shared" si="0"/>
        <v>All</v>
      </c>
      <c r="F10" s="1">
        <v>1250</v>
      </c>
      <c r="G10" s="1">
        <v>36</v>
      </c>
      <c r="H10" s="1">
        <f t="shared" si="1"/>
        <v>93</v>
      </c>
      <c r="I10" s="1" t="str">
        <f t="shared" si="3"/>
        <v>Yes</v>
      </c>
      <c r="J10" s="1">
        <v>15</v>
      </c>
      <c r="K10" s="1" t="str">
        <f t="shared" si="2"/>
        <v>Yes</v>
      </c>
    </row>
    <row r="11" spans="1:15" x14ac:dyDescent="0.3">
      <c r="A11" s="1" t="s">
        <v>20</v>
      </c>
      <c r="B11" s="1" t="s">
        <v>19</v>
      </c>
      <c r="C11" s="1">
        <v>1161</v>
      </c>
      <c r="D11" s="1">
        <v>36</v>
      </c>
      <c r="E11" s="1" t="str">
        <f t="shared" si="0"/>
        <v>All</v>
      </c>
      <c r="F11" s="1">
        <v>1183</v>
      </c>
      <c r="G11" s="1">
        <v>37</v>
      </c>
      <c r="H11" s="1">
        <f t="shared" si="1"/>
        <v>22</v>
      </c>
      <c r="I11" s="1" t="str">
        <f t="shared" si="3"/>
        <v>Yes</v>
      </c>
      <c r="J11" s="1">
        <v>15</v>
      </c>
      <c r="K11" s="1" t="str">
        <f t="shared" si="2"/>
        <v>Yes</v>
      </c>
    </row>
    <row r="12" spans="1:15" x14ac:dyDescent="0.3">
      <c r="A12" s="1" t="s">
        <v>16</v>
      </c>
      <c r="B12" s="1" t="s">
        <v>15</v>
      </c>
      <c r="C12" s="1">
        <v>1130</v>
      </c>
      <c r="D12" s="1">
        <v>37</v>
      </c>
      <c r="E12" s="1" t="str">
        <f t="shared" si="0"/>
        <v>All</v>
      </c>
      <c r="F12" s="1">
        <v>1141</v>
      </c>
      <c r="G12" s="1">
        <v>36</v>
      </c>
      <c r="H12" s="1">
        <f t="shared" si="1"/>
        <v>11</v>
      </c>
      <c r="I12" s="1" t="str">
        <f t="shared" si="3"/>
        <v>Yes</v>
      </c>
      <c r="J12" s="1">
        <v>15</v>
      </c>
      <c r="K12" s="1" t="str">
        <f t="shared" si="2"/>
        <v>Yes</v>
      </c>
    </row>
    <row r="13" spans="1:15" x14ac:dyDescent="0.3">
      <c r="A13" s="2" t="s">
        <v>64</v>
      </c>
      <c r="B13" s="2" t="s">
        <v>63</v>
      </c>
      <c r="C13" s="1">
        <v>1164</v>
      </c>
      <c r="D13" s="1">
        <v>36</v>
      </c>
      <c r="E13" s="1" t="str">
        <f t="shared" si="0"/>
        <v>All</v>
      </c>
      <c r="F13" s="1">
        <v>1209</v>
      </c>
      <c r="G13" s="1">
        <v>37</v>
      </c>
      <c r="H13" s="1">
        <f t="shared" si="1"/>
        <v>45</v>
      </c>
      <c r="I13" s="1" t="str">
        <f t="shared" si="3"/>
        <v>Yes</v>
      </c>
      <c r="J13" s="1">
        <v>14</v>
      </c>
      <c r="K13" s="1" t="str">
        <f t="shared" si="2"/>
        <v>Yes</v>
      </c>
    </row>
    <row r="14" spans="1:15" x14ac:dyDescent="0.3">
      <c r="A14" s="1" t="s">
        <v>42</v>
      </c>
      <c r="B14" s="1" t="s">
        <v>41</v>
      </c>
      <c r="C14" s="1">
        <v>1152</v>
      </c>
      <c r="D14" s="1">
        <v>37</v>
      </c>
      <c r="E14" s="1" t="str">
        <f t="shared" si="0"/>
        <v>All</v>
      </c>
      <c r="F14" s="1">
        <v>1204</v>
      </c>
      <c r="G14" s="1">
        <v>36</v>
      </c>
      <c r="H14" s="1">
        <f t="shared" si="1"/>
        <v>52</v>
      </c>
      <c r="I14" s="1" t="str">
        <f t="shared" si="3"/>
        <v>Yes</v>
      </c>
      <c r="J14" s="1">
        <v>14</v>
      </c>
      <c r="K14" s="1" t="str">
        <f t="shared" si="2"/>
        <v>Yes</v>
      </c>
    </row>
    <row r="15" spans="1:15" x14ac:dyDescent="0.3">
      <c r="A15" s="2" t="s">
        <v>78</v>
      </c>
      <c r="B15" s="2" t="s">
        <v>79</v>
      </c>
      <c r="C15" s="1">
        <v>1089</v>
      </c>
      <c r="D15" s="1">
        <v>37</v>
      </c>
      <c r="E15" s="1" t="str">
        <f t="shared" si="0"/>
        <v>Focused 1</v>
      </c>
      <c r="F15" s="1">
        <v>1202</v>
      </c>
      <c r="G15" s="1">
        <v>37</v>
      </c>
      <c r="H15" s="1">
        <f t="shared" si="1"/>
        <v>113</v>
      </c>
      <c r="I15" s="1" t="str">
        <f>IF(H15&gt;G15, "Yes", "No")</f>
        <v>Yes</v>
      </c>
      <c r="J15" s="1">
        <v>16</v>
      </c>
      <c r="K15" s="1" t="str">
        <f>IF(J15&gt;=10,"Yes","No")</f>
        <v>Yes</v>
      </c>
      <c r="L15" s="3"/>
      <c r="M15" s="3"/>
      <c r="N15" s="3"/>
      <c r="O15" s="3"/>
    </row>
    <row r="16" spans="1:15" x14ac:dyDescent="0.3">
      <c r="A16" s="1" t="s">
        <v>36</v>
      </c>
      <c r="B16" s="12" t="s">
        <v>35</v>
      </c>
      <c r="C16" s="1">
        <v>1089</v>
      </c>
      <c r="D16" s="1">
        <v>37</v>
      </c>
      <c r="E16" s="1" t="str">
        <f t="shared" si="0"/>
        <v>Focused 1</v>
      </c>
      <c r="F16" s="1">
        <v>1201</v>
      </c>
      <c r="G16" s="1">
        <v>37</v>
      </c>
      <c r="H16" s="1">
        <f t="shared" si="1"/>
        <v>112</v>
      </c>
      <c r="I16" s="1" t="str">
        <f t="shared" ref="I16:I50" si="4">IF(H16&gt;G16, "Yes", "No")</f>
        <v>Yes</v>
      </c>
      <c r="J16" s="1">
        <v>15</v>
      </c>
      <c r="K16" s="1" t="str">
        <f t="shared" ref="K16:K28" si="5">IF(J16&gt;=10,"Yes","No")</f>
        <v>Yes</v>
      </c>
    </row>
    <row r="17" spans="1:15" x14ac:dyDescent="0.3">
      <c r="A17" s="2" t="s">
        <v>104</v>
      </c>
      <c r="B17" s="2" t="s">
        <v>105</v>
      </c>
      <c r="C17" s="1">
        <v>1112</v>
      </c>
      <c r="D17" s="1">
        <v>37</v>
      </c>
      <c r="E17" s="1" t="str">
        <f t="shared" si="0"/>
        <v>Focused 1</v>
      </c>
      <c r="F17" s="1">
        <v>1154</v>
      </c>
      <c r="G17" s="1">
        <v>37</v>
      </c>
      <c r="H17" s="1">
        <f t="shared" si="1"/>
        <v>42</v>
      </c>
      <c r="I17" s="1" t="str">
        <f t="shared" si="4"/>
        <v>Yes</v>
      </c>
      <c r="J17" s="1">
        <v>15</v>
      </c>
      <c r="K17" s="1" t="str">
        <f t="shared" si="5"/>
        <v>Yes</v>
      </c>
    </row>
    <row r="18" spans="1:15" x14ac:dyDescent="0.3">
      <c r="A18" s="2" t="s">
        <v>93</v>
      </c>
      <c r="B18" s="2" t="s">
        <v>94</v>
      </c>
      <c r="C18" s="1">
        <v>1116</v>
      </c>
      <c r="D18" s="1">
        <v>37</v>
      </c>
      <c r="E18" s="1" t="str">
        <f t="shared" si="0"/>
        <v>Focused 1</v>
      </c>
      <c r="F18" s="1">
        <v>1090</v>
      </c>
      <c r="G18" s="1">
        <v>37</v>
      </c>
      <c r="H18" s="1">
        <f t="shared" si="1"/>
        <v>-26</v>
      </c>
      <c r="I18" s="1" t="str">
        <f t="shared" si="4"/>
        <v>No</v>
      </c>
      <c r="J18" s="1">
        <v>14</v>
      </c>
      <c r="K18" s="1" t="str">
        <f t="shared" si="5"/>
        <v>Yes</v>
      </c>
    </row>
    <row r="19" spans="1:15" x14ac:dyDescent="0.3">
      <c r="A19" s="1" t="s">
        <v>32</v>
      </c>
      <c r="B19" s="1" t="s">
        <v>31</v>
      </c>
      <c r="C19" s="1">
        <v>1091</v>
      </c>
      <c r="D19" s="1">
        <v>36</v>
      </c>
      <c r="E19" s="1" t="str">
        <f t="shared" si="0"/>
        <v>Focused 1</v>
      </c>
      <c r="F19" s="1">
        <v>1180</v>
      </c>
      <c r="G19" s="1">
        <v>37</v>
      </c>
      <c r="H19" s="1">
        <f t="shared" si="1"/>
        <v>89</v>
      </c>
      <c r="I19" s="1" t="str">
        <f t="shared" si="4"/>
        <v>Yes</v>
      </c>
      <c r="J19" s="1">
        <v>14</v>
      </c>
      <c r="K19" s="1" t="str">
        <f t="shared" si="5"/>
        <v>Yes</v>
      </c>
    </row>
    <row r="20" spans="1:15" x14ac:dyDescent="0.3">
      <c r="A20" s="2" t="s">
        <v>70</v>
      </c>
      <c r="B20" s="2" t="s">
        <v>69</v>
      </c>
      <c r="C20" s="1">
        <v>1082</v>
      </c>
      <c r="D20" s="1">
        <v>37</v>
      </c>
      <c r="E20" s="1" t="str">
        <f t="shared" si="0"/>
        <v>Focused 1</v>
      </c>
      <c r="F20" s="1">
        <v>1149</v>
      </c>
      <c r="G20" s="1">
        <v>37</v>
      </c>
      <c r="H20" s="1">
        <f t="shared" si="1"/>
        <v>67</v>
      </c>
      <c r="I20" s="1" t="str">
        <f t="shared" si="4"/>
        <v>Yes</v>
      </c>
      <c r="J20" s="1">
        <v>14</v>
      </c>
      <c r="K20" s="1" t="str">
        <f t="shared" si="5"/>
        <v>Yes</v>
      </c>
    </row>
    <row r="21" spans="1:15" x14ac:dyDescent="0.3">
      <c r="A21" s="2" t="s">
        <v>74</v>
      </c>
      <c r="B21" s="2" t="s">
        <v>73</v>
      </c>
      <c r="C21" s="1">
        <v>1117</v>
      </c>
      <c r="D21" s="1">
        <v>37</v>
      </c>
      <c r="E21" s="1" t="str">
        <f t="shared" si="0"/>
        <v>Focused 1</v>
      </c>
      <c r="F21" s="1">
        <v>1139</v>
      </c>
      <c r="G21" s="1">
        <v>37</v>
      </c>
      <c r="H21" s="1">
        <f t="shared" si="1"/>
        <v>22</v>
      </c>
      <c r="I21" s="1" t="str">
        <f t="shared" si="4"/>
        <v>No</v>
      </c>
      <c r="J21" s="1">
        <v>14</v>
      </c>
      <c r="K21" s="1" t="str">
        <f t="shared" si="5"/>
        <v>Yes</v>
      </c>
    </row>
    <row r="22" spans="1:15" x14ac:dyDescent="0.3">
      <c r="A22" s="2" t="s">
        <v>84</v>
      </c>
      <c r="B22" s="2" t="s">
        <v>83</v>
      </c>
      <c r="C22" s="1">
        <v>1113</v>
      </c>
      <c r="D22" s="1">
        <v>37</v>
      </c>
      <c r="E22" s="1" t="str">
        <f t="shared" si="0"/>
        <v>Focused 1</v>
      </c>
      <c r="F22" s="1">
        <v>1167</v>
      </c>
      <c r="G22" s="1">
        <v>37</v>
      </c>
      <c r="H22" s="1">
        <f t="shared" si="1"/>
        <v>54</v>
      </c>
      <c r="I22" s="1" t="str">
        <f t="shared" si="4"/>
        <v>Yes</v>
      </c>
      <c r="J22" s="1">
        <v>13</v>
      </c>
      <c r="K22" s="1" t="str">
        <f t="shared" si="5"/>
        <v>Yes</v>
      </c>
    </row>
    <row r="23" spans="1:15" s="3" customFormat="1" x14ac:dyDescent="0.3">
      <c r="A23" s="2" t="s">
        <v>85</v>
      </c>
      <c r="B23" s="2" t="s">
        <v>86</v>
      </c>
      <c r="C23" s="1">
        <v>1108</v>
      </c>
      <c r="D23" s="1">
        <v>37</v>
      </c>
      <c r="E23" s="1" t="str">
        <f t="shared" si="0"/>
        <v>Focused 1</v>
      </c>
      <c r="F23" s="1">
        <v>1138</v>
      </c>
      <c r="G23" s="1">
        <v>37</v>
      </c>
      <c r="H23" s="1">
        <f t="shared" si="1"/>
        <v>30</v>
      </c>
      <c r="I23" s="1" t="str">
        <f t="shared" si="4"/>
        <v>No</v>
      </c>
      <c r="J23" s="1">
        <v>13</v>
      </c>
      <c r="K23" s="1" t="str">
        <f t="shared" si="5"/>
        <v>Yes</v>
      </c>
      <c r="L23"/>
      <c r="M23"/>
      <c r="N23"/>
      <c r="O23"/>
    </row>
    <row r="24" spans="1:15" x14ac:dyDescent="0.3">
      <c r="A24" s="1" t="s">
        <v>49</v>
      </c>
      <c r="B24" s="1" t="s">
        <v>48</v>
      </c>
      <c r="C24" s="1">
        <v>1109</v>
      </c>
      <c r="D24" s="1">
        <v>38</v>
      </c>
      <c r="E24" s="1" t="str">
        <f t="shared" si="0"/>
        <v>Focused 1</v>
      </c>
      <c r="F24" s="1">
        <v>1122</v>
      </c>
      <c r="G24" s="1">
        <v>37</v>
      </c>
      <c r="H24" s="1">
        <f t="shared" si="1"/>
        <v>13</v>
      </c>
      <c r="I24" s="1" t="str">
        <f t="shared" si="4"/>
        <v>No</v>
      </c>
      <c r="J24" s="1">
        <v>13</v>
      </c>
      <c r="K24" s="1" t="str">
        <f t="shared" si="5"/>
        <v>Yes</v>
      </c>
    </row>
    <row r="25" spans="1:15" x14ac:dyDescent="0.3">
      <c r="A25" s="2" t="s">
        <v>54</v>
      </c>
      <c r="B25" s="2" t="s">
        <v>55</v>
      </c>
      <c r="C25" s="1">
        <v>1099</v>
      </c>
      <c r="D25" s="1">
        <v>37</v>
      </c>
      <c r="E25" s="1" t="str">
        <f t="shared" si="0"/>
        <v>Focused 1</v>
      </c>
      <c r="F25" s="1">
        <v>1114</v>
      </c>
      <c r="G25" s="1">
        <v>36</v>
      </c>
      <c r="H25" s="1">
        <f t="shared" si="1"/>
        <v>15</v>
      </c>
      <c r="I25" s="1" t="str">
        <f t="shared" si="4"/>
        <v>No</v>
      </c>
      <c r="J25" s="1">
        <v>13</v>
      </c>
      <c r="K25" s="1" t="str">
        <f t="shared" si="5"/>
        <v>Yes</v>
      </c>
    </row>
    <row r="26" spans="1:15" x14ac:dyDescent="0.3">
      <c r="A26" s="1" t="s">
        <v>46</v>
      </c>
      <c r="B26" s="1" t="s">
        <v>45</v>
      </c>
      <c r="C26" s="1">
        <v>1100</v>
      </c>
      <c r="D26" s="1">
        <v>38</v>
      </c>
      <c r="E26" s="1" t="str">
        <f t="shared" si="0"/>
        <v>Focused 1</v>
      </c>
      <c r="F26" s="1">
        <v>1144</v>
      </c>
      <c r="G26" s="1">
        <v>37</v>
      </c>
      <c r="H26" s="1">
        <f t="shared" si="1"/>
        <v>44</v>
      </c>
      <c r="I26" s="1" t="str">
        <f t="shared" si="4"/>
        <v>Yes</v>
      </c>
      <c r="J26" s="1">
        <v>12</v>
      </c>
      <c r="K26" s="1" t="str">
        <f t="shared" si="5"/>
        <v>Yes</v>
      </c>
    </row>
    <row r="27" spans="1:15" x14ac:dyDescent="0.3">
      <c r="A27" s="2" t="s">
        <v>100</v>
      </c>
      <c r="B27" s="2" t="s">
        <v>101</v>
      </c>
      <c r="C27" s="1">
        <v>1119</v>
      </c>
      <c r="D27" s="1">
        <v>37</v>
      </c>
      <c r="E27" s="1" t="str">
        <f t="shared" si="0"/>
        <v>Focused 1</v>
      </c>
      <c r="F27" s="1">
        <v>1108</v>
      </c>
      <c r="G27" s="1">
        <v>37</v>
      </c>
      <c r="H27" s="1">
        <f t="shared" si="1"/>
        <v>-11</v>
      </c>
      <c r="I27" s="1" t="str">
        <f t="shared" si="4"/>
        <v>No</v>
      </c>
      <c r="J27" s="1">
        <v>12</v>
      </c>
      <c r="K27" s="1" t="str">
        <f t="shared" si="5"/>
        <v>Yes</v>
      </c>
    </row>
    <row r="28" spans="1:15" x14ac:dyDescent="0.3">
      <c r="A28" s="1" t="s">
        <v>21</v>
      </c>
      <c r="B28" s="1" t="s">
        <v>22</v>
      </c>
      <c r="C28" s="1">
        <v>1089</v>
      </c>
      <c r="D28" s="1">
        <v>37</v>
      </c>
      <c r="E28" s="1" t="str">
        <f t="shared" si="0"/>
        <v>Focused 1</v>
      </c>
      <c r="F28" s="1">
        <v>1151</v>
      </c>
      <c r="G28" s="1">
        <v>37</v>
      </c>
      <c r="H28" s="1">
        <f t="shared" si="1"/>
        <v>62</v>
      </c>
      <c r="I28" s="1" t="str">
        <f t="shared" si="4"/>
        <v>Yes</v>
      </c>
      <c r="J28" s="1">
        <v>10</v>
      </c>
      <c r="K28" s="1" t="str">
        <f t="shared" si="5"/>
        <v>Yes</v>
      </c>
    </row>
    <row r="29" spans="1:15" x14ac:dyDescent="0.3">
      <c r="A29" s="2" t="s">
        <v>61</v>
      </c>
      <c r="B29" s="2" t="s">
        <v>62</v>
      </c>
      <c r="C29" s="1">
        <v>1076</v>
      </c>
      <c r="D29" s="1">
        <v>37</v>
      </c>
      <c r="E29" s="1" t="str">
        <f t="shared" si="0"/>
        <v>Focused 2</v>
      </c>
      <c r="F29" s="1">
        <v>1147</v>
      </c>
      <c r="G29" s="1">
        <v>38</v>
      </c>
      <c r="H29" s="1">
        <f t="shared" si="1"/>
        <v>71</v>
      </c>
      <c r="I29" s="1" t="str">
        <f t="shared" si="4"/>
        <v>Yes</v>
      </c>
      <c r="J29" s="1">
        <v>15</v>
      </c>
      <c r="K29" s="1" t="str">
        <f>IF(J29&gt;=8,"Yes","No")</f>
        <v>Yes</v>
      </c>
    </row>
    <row r="30" spans="1:15" x14ac:dyDescent="0.3">
      <c r="A30" s="1" t="s">
        <v>50</v>
      </c>
      <c r="B30" s="1" t="s">
        <v>51</v>
      </c>
      <c r="C30" s="1">
        <v>1072</v>
      </c>
      <c r="D30" s="1">
        <v>37</v>
      </c>
      <c r="E30" s="1" t="str">
        <f t="shared" si="0"/>
        <v>Focused 2</v>
      </c>
      <c r="F30" s="1">
        <v>1160</v>
      </c>
      <c r="G30" s="1">
        <v>37</v>
      </c>
      <c r="H30" s="1">
        <f t="shared" si="1"/>
        <v>88</v>
      </c>
      <c r="I30" s="1" t="str">
        <f t="shared" si="4"/>
        <v>Yes</v>
      </c>
      <c r="J30" s="1">
        <v>15</v>
      </c>
      <c r="K30" s="1" t="str">
        <f t="shared" ref="K30:K50" si="6">IF(J30&gt;=8,"Yes","No")</f>
        <v>Yes</v>
      </c>
    </row>
    <row r="31" spans="1:15" x14ac:dyDescent="0.3">
      <c r="A31" s="1" t="s">
        <v>29</v>
      </c>
      <c r="B31" s="1" t="s">
        <v>30</v>
      </c>
      <c r="C31" s="1">
        <v>1071</v>
      </c>
      <c r="D31" s="1">
        <v>37</v>
      </c>
      <c r="E31" s="1" t="str">
        <f t="shared" si="0"/>
        <v>Focused 2</v>
      </c>
      <c r="F31" s="1">
        <v>1141</v>
      </c>
      <c r="G31" s="1">
        <v>36</v>
      </c>
      <c r="H31" s="1">
        <f t="shared" si="1"/>
        <v>70</v>
      </c>
      <c r="I31" s="1" t="str">
        <f t="shared" si="4"/>
        <v>Yes</v>
      </c>
      <c r="J31" s="1">
        <v>15</v>
      </c>
      <c r="K31" s="1" t="str">
        <f t="shared" si="6"/>
        <v>Yes</v>
      </c>
    </row>
    <row r="32" spans="1:15" x14ac:dyDescent="0.3">
      <c r="A32" s="1" t="s">
        <v>13</v>
      </c>
      <c r="B32" s="1" t="s">
        <v>14</v>
      </c>
      <c r="C32" s="1">
        <v>1051</v>
      </c>
      <c r="D32" s="1">
        <v>37</v>
      </c>
      <c r="E32" s="1" t="str">
        <f t="shared" si="0"/>
        <v>Focused 2</v>
      </c>
      <c r="F32" s="1">
        <v>1130</v>
      </c>
      <c r="G32" s="1">
        <v>37</v>
      </c>
      <c r="H32" s="1">
        <f t="shared" si="1"/>
        <v>79</v>
      </c>
      <c r="I32" s="1" t="str">
        <f t="shared" si="4"/>
        <v>Yes</v>
      </c>
      <c r="J32" s="1">
        <v>14</v>
      </c>
      <c r="K32" s="1" t="str">
        <f t="shared" si="6"/>
        <v>Yes</v>
      </c>
    </row>
    <row r="33" spans="1:11" x14ac:dyDescent="0.3">
      <c r="A33" s="1" t="s">
        <v>33</v>
      </c>
      <c r="B33" s="1" t="s">
        <v>34</v>
      </c>
      <c r="C33" s="1">
        <v>1073</v>
      </c>
      <c r="D33" s="1">
        <v>37</v>
      </c>
      <c r="E33" s="1" t="str">
        <f t="shared" si="0"/>
        <v>Focused 2</v>
      </c>
      <c r="F33" s="1">
        <v>1079</v>
      </c>
      <c r="G33" s="1">
        <v>37</v>
      </c>
      <c r="H33" s="1">
        <f t="shared" si="1"/>
        <v>6</v>
      </c>
      <c r="I33" s="1" t="str">
        <f t="shared" si="4"/>
        <v>No</v>
      </c>
      <c r="J33" s="1">
        <v>14</v>
      </c>
      <c r="K33" s="1" t="str">
        <f t="shared" si="6"/>
        <v>Yes</v>
      </c>
    </row>
    <row r="34" spans="1:11" x14ac:dyDescent="0.3">
      <c r="A34" s="2" t="s">
        <v>96</v>
      </c>
      <c r="B34" s="2" t="s">
        <v>95</v>
      </c>
      <c r="C34" s="1">
        <v>1052</v>
      </c>
      <c r="D34" s="1">
        <v>37</v>
      </c>
      <c r="E34" s="1" t="str">
        <f t="shared" ref="E34:E50" si="7">IF(C34&gt;1120, "All", IF(C34&gt;1081, "Focused 1", "Focused 2"))</f>
        <v>Focused 2</v>
      </c>
      <c r="F34" s="1">
        <v>1132</v>
      </c>
      <c r="G34" s="1">
        <v>37</v>
      </c>
      <c r="H34" s="1">
        <f t="shared" ref="H34:H50" si="8">F34-C34</f>
        <v>80</v>
      </c>
      <c r="I34" s="1" t="str">
        <f t="shared" si="4"/>
        <v>Yes</v>
      </c>
      <c r="J34" s="1">
        <v>13</v>
      </c>
      <c r="K34" s="1" t="str">
        <f t="shared" si="6"/>
        <v>Yes</v>
      </c>
    </row>
    <row r="35" spans="1:11" x14ac:dyDescent="0.3">
      <c r="A35" s="1" t="s">
        <v>11</v>
      </c>
      <c r="B35" s="1" t="s">
        <v>12</v>
      </c>
      <c r="C35" s="1">
        <v>1077</v>
      </c>
      <c r="D35" s="1">
        <v>37</v>
      </c>
      <c r="E35" s="1" t="str">
        <f t="shared" si="7"/>
        <v>Focused 2</v>
      </c>
      <c r="F35" s="1">
        <v>964</v>
      </c>
      <c r="G35" s="1">
        <v>38</v>
      </c>
      <c r="H35" s="1">
        <f t="shared" si="8"/>
        <v>-113</v>
      </c>
      <c r="I35" s="1" t="str">
        <f t="shared" si="4"/>
        <v>No</v>
      </c>
      <c r="J35" s="1">
        <v>13</v>
      </c>
      <c r="K35" s="1" t="str">
        <f t="shared" si="6"/>
        <v>Yes</v>
      </c>
    </row>
    <row r="36" spans="1:11" x14ac:dyDescent="0.3">
      <c r="A36" s="2" t="s">
        <v>89</v>
      </c>
      <c r="B36" s="2" t="s">
        <v>90</v>
      </c>
      <c r="C36" s="1">
        <v>1048</v>
      </c>
      <c r="D36" s="1">
        <v>36</v>
      </c>
      <c r="E36" s="1" t="str">
        <f t="shared" si="7"/>
        <v>Focused 2</v>
      </c>
      <c r="F36" s="1">
        <v>929</v>
      </c>
      <c r="G36" s="1">
        <v>39</v>
      </c>
      <c r="H36" s="1">
        <f t="shared" si="8"/>
        <v>-119</v>
      </c>
      <c r="I36" s="1" t="str">
        <f t="shared" si="4"/>
        <v>No</v>
      </c>
      <c r="J36" s="1">
        <v>12</v>
      </c>
      <c r="K36" s="1" t="str">
        <f t="shared" si="6"/>
        <v>Yes</v>
      </c>
    </row>
    <row r="37" spans="1:11" x14ac:dyDescent="0.3">
      <c r="A37" s="1" t="s">
        <v>26</v>
      </c>
      <c r="B37" s="1" t="s">
        <v>25</v>
      </c>
      <c r="C37" s="1">
        <v>1055</v>
      </c>
      <c r="D37" s="1">
        <v>37</v>
      </c>
      <c r="E37" s="1" t="str">
        <f t="shared" si="7"/>
        <v>Focused 2</v>
      </c>
      <c r="F37" s="1">
        <v>1119</v>
      </c>
      <c r="G37" s="1">
        <v>38</v>
      </c>
      <c r="H37" s="1">
        <f t="shared" si="8"/>
        <v>64</v>
      </c>
      <c r="I37" s="1" t="str">
        <f t="shared" si="4"/>
        <v>Yes</v>
      </c>
      <c r="J37" s="1">
        <v>10</v>
      </c>
      <c r="K37" s="1" t="str">
        <f t="shared" si="6"/>
        <v>Yes</v>
      </c>
    </row>
    <row r="38" spans="1:11" x14ac:dyDescent="0.3">
      <c r="A38" s="1" t="s">
        <v>39</v>
      </c>
      <c r="B38" s="2" t="s">
        <v>40</v>
      </c>
      <c r="C38" s="1">
        <v>995</v>
      </c>
      <c r="D38" s="1">
        <v>36</v>
      </c>
      <c r="E38" s="1" t="str">
        <f t="shared" si="7"/>
        <v>Focused 2</v>
      </c>
      <c r="F38" s="1">
        <v>1169</v>
      </c>
      <c r="G38" s="1">
        <v>37</v>
      </c>
      <c r="H38" s="1">
        <f t="shared" si="8"/>
        <v>174</v>
      </c>
      <c r="I38" s="1" t="str">
        <f t="shared" si="4"/>
        <v>Yes</v>
      </c>
      <c r="J38" s="1">
        <v>15</v>
      </c>
      <c r="K38" s="1" t="str">
        <f t="shared" si="6"/>
        <v>Yes</v>
      </c>
    </row>
    <row r="39" spans="1:11" x14ac:dyDescent="0.3">
      <c r="A39" s="2" t="s">
        <v>65</v>
      </c>
      <c r="B39" s="2" t="s">
        <v>66</v>
      </c>
      <c r="C39" s="1">
        <v>981</v>
      </c>
      <c r="D39" s="1">
        <v>39</v>
      </c>
      <c r="E39" s="1" t="str">
        <f t="shared" si="7"/>
        <v>Focused 2</v>
      </c>
      <c r="F39" s="1">
        <v>1122</v>
      </c>
      <c r="G39" s="1">
        <v>37</v>
      </c>
      <c r="H39" s="1">
        <f t="shared" si="8"/>
        <v>141</v>
      </c>
      <c r="I39" s="1" t="str">
        <f t="shared" si="4"/>
        <v>Yes</v>
      </c>
      <c r="J39" s="1">
        <v>14</v>
      </c>
      <c r="K39" s="1" t="str">
        <f t="shared" si="6"/>
        <v>Yes</v>
      </c>
    </row>
    <row r="40" spans="1:11" x14ac:dyDescent="0.3">
      <c r="A40" s="2" t="s">
        <v>92</v>
      </c>
      <c r="B40" s="2" t="s">
        <v>91</v>
      </c>
      <c r="C40" s="1">
        <v>971</v>
      </c>
      <c r="D40" s="1">
        <v>38</v>
      </c>
      <c r="E40" s="1" t="str">
        <f t="shared" si="7"/>
        <v>Focused 2</v>
      </c>
      <c r="F40" s="1">
        <v>1120</v>
      </c>
      <c r="G40" s="1">
        <v>37</v>
      </c>
      <c r="H40" s="1">
        <f t="shared" si="8"/>
        <v>149</v>
      </c>
      <c r="I40" s="1" t="str">
        <f t="shared" si="4"/>
        <v>Yes</v>
      </c>
      <c r="J40" s="1">
        <v>14</v>
      </c>
      <c r="K40" s="1" t="str">
        <f t="shared" si="6"/>
        <v>Yes</v>
      </c>
    </row>
    <row r="41" spans="1:11" x14ac:dyDescent="0.3">
      <c r="A41" s="2" t="s">
        <v>57</v>
      </c>
      <c r="B41" s="2" t="s">
        <v>58</v>
      </c>
      <c r="C41" s="1">
        <v>1031</v>
      </c>
      <c r="D41" s="1">
        <v>37</v>
      </c>
      <c r="E41" s="1" t="str">
        <f t="shared" si="7"/>
        <v>Focused 2</v>
      </c>
      <c r="F41" s="1">
        <v>1125</v>
      </c>
      <c r="G41" s="1">
        <v>38</v>
      </c>
      <c r="H41" s="1">
        <f t="shared" si="8"/>
        <v>94</v>
      </c>
      <c r="I41" s="1" t="str">
        <f t="shared" si="4"/>
        <v>Yes</v>
      </c>
      <c r="J41" s="1">
        <v>13</v>
      </c>
      <c r="K41" s="1" t="str">
        <f t="shared" si="6"/>
        <v>Yes</v>
      </c>
    </row>
    <row r="42" spans="1:11" x14ac:dyDescent="0.3">
      <c r="A42" s="2" t="s">
        <v>60</v>
      </c>
      <c r="B42" s="2" t="s">
        <v>59</v>
      </c>
      <c r="C42" s="1">
        <v>1030</v>
      </c>
      <c r="D42" s="1">
        <v>39</v>
      </c>
      <c r="E42" s="1" t="str">
        <f t="shared" si="7"/>
        <v>Focused 2</v>
      </c>
      <c r="F42" s="1">
        <v>1067</v>
      </c>
      <c r="G42" s="1">
        <v>37</v>
      </c>
      <c r="H42" s="1">
        <f t="shared" si="8"/>
        <v>37</v>
      </c>
      <c r="I42" s="1" t="str">
        <f t="shared" si="4"/>
        <v>No</v>
      </c>
      <c r="J42" s="1">
        <v>12</v>
      </c>
      <c r="K42" s="1" t="str">
        <f t="shared" si="6"/>
        <v>Yes</v>
      </c>
    </row>
    <row r="43" spans="1:11" x14ac:dyDescent="0.3">
      <c r="A43" s="2" t="s">
        <v>53</v>
      </c>
      <c r="B43" s="2" t="s">
        <v>52</v>
      </c>
      <c r="C43" s="1">
        <v>994</v>
      </c>
      <c r="D43" s="1">
        <v>38</v>
      </c>
      <c r="E43" s="1" t="str">
        <f t="shared" si="7"/>
        <v>Focused 2</v>
      </c>
      <c r="F43" s="1">
        <v>1152</v>
      </c>
      <c r="G43" s="1">
        <v>37</v>
      </c>
      <c r="H43" s="1">
        <f t="shared" si="8"/>
        <v>158</v>
      </c>
      <c r="I43" s="1" t="str">
        <f t="shared" si="4"/>
        <v>Yes</v>
      </c>
      <c r="J43" s="1">
        <v>11</v>
      </c>
      <c r="K43" s="1" t="str">
        <f t="shared" si="6"/>
        <v>Yes</v>
      </c>
    </row>
    <row r="44" spans="1:11" x14ac:dyDescent="0.3">
      <c r="A44" s="2" t="s">
        <v>71</v>
      </c>
      <c r="B44" s="2" t="s">
        <v>80</v>
      </c>
      <c r="C44" s="1">
        <v>1015</v>
      </c>
      <c r="D44" s="1">
        <v>37</v>
      </c>
      <c r="E44" s="1" t="str">
        <f t="shared" si="7"/>
        <v>Focused 2</v>
      </c>
      <c r="F44" s="1">
        <v>1110</v>
      </c>
      <c r="G44" s="1">
        <v>36</v>
      </c>
      <c r="H44" s="1">
        <f t="shared" si="8"/>
        <v>95</v>
      </c>
      <c r="I44" s="1" t="str">
        <f t="shared" si="4"/>
        <v>Yes</v>
      </c>
      <c r="J44" s="1">
        <v>8</v>
      </c>
      <c r="K44" s="1" t="str">
        <f t="shared" si="6"/>
        <v>Yes</v>
      </c>
    </row>
    <row r="45" spans="1:11" x14ac:dyDescent="0.3">
      <c r="A45" s="2" t="s">
        <v>75</v>
      </c>
      <c r="B45" s="2" t="s">
        <v>76</v>
      </c>
      <c r="C45" s="1">
        <v>1000</v>
      </c>
      <c r="D45" s="1">
        <v>37</v>
      </c>
      <c r="E45" s="1" t="str">
        <f t="shared" si="7"/>
        <v>Focused 2</v>
      </c>
      <c r="F45" s="1">
        <v>1071</v>
      </c>
      <c r="G45" s="1">
        <v>37</v>
      </c>
      <c r="H45" s="1">
        <f t="shared" si="8"/>
        <v>71</v>
      </c>
      <c r="I45" s="1" t="str">
        <f t="shared" si="4"/>
        <v>Yes</v>
      </c>
      <c r="J45" s="1">
        <v>8</v>
      </c>
      <c r="K45" s="1" t="str">
        <f t="shared" si="6"/>
        <v>Yes</v>
      </c>
    </row>
    <row r="46" spans="1:11" x14ac:dyDescent="0.3">
      <c r="A46" s="1" t="s">
        <v>47</v>
      </c>
      <c r="B46" s="1" t="s">
        <v>23</v>
      </c>
      <c r="C46" s="1">
        <v>953</v>
      </c>
      <c r="D46" s="1">
        <v>36</v>
      </c>
      <c r="E46" s="1" t="str">
        <f t="shared" si="7"/>
        <v>Focused 2</v>
      </c>
      <c r="F46" s="1">
        <v>1000</v>
      </c>
      <c r="G46" s="1">
        <v>36</v>
      </c>
      <c r="H46" s="1">
        <f t="shared" si="8"/>
        <v>47</v>
      </c>
      <c r="I46" s="1" t="str">
        <f t="shared" si="4"/>
        <v>Yes</v>
      </c>
      <c r="J46" s="1">
        <v>8</v>
      </c>
      <c r="K46" s="1" t="str">
        <f t="shared" si="6"/>
        <v>Yes</v>
      </c>
    </row>
    <row r="47" spans="1:11" x14ac:dyDescent="0.3">
      <c r="A47" s="1" t="s">
        <v>43</v>
      </c>
      <c r="B47" s="1" t="s">
        <v>44</v>
      </c>
      <c r="C47" s="1">
        <v>837</v>
      </c>
      <c r="D47" s="1">
        <v>39</v>
      </c>
      <c r="E47" s="1" t="str">
        <f t="shared" si="7"/>
        <v>Focused 2</v>
      </c>
      <c r="F47" s="1">
        <v>985</v>
      </c>
      <c r="G47" s="1">
        <v>38</v>
      </c>
      <c r="H47" s="1">
        <f t="shared" si="8"/>
        <v>148</v>
      </c>
      <c r="I47" s="1" t="str">
        <f t="shared" si="4"/>
        <v>Yes</v>
      </c>
      <c r="J47" s="1">
        <v>8</v>
      </c>
      <c r="K47" s="1" t="str">
        <f t="shared" si="6"/>
        <v>Yes</v>
      </c>
    </row>
    <row r="48" spans="1:11" x14ac:dyDescent="0.3">
      <c r="A48" s="2" t="s">
        <v>71</v>
      </c>
      <c r="B48" s="2" t="s">
        <v>72</v>
      </c>
      <c r="C48" s="1">
        <v>885</v>
      </c>
      <c r="D48" s="1">
        <v>41</v>
      </c>
      <c r="E48" s="1" t="str">
        <f t="shared" si="7"/>
        <v>Focused 2</v>
      </c>
      <c r="F48" s="1">
        <v>953</v>
      </c>
      <c r="G48" s="1">
        <v>38</v>
      </c>
      <c r="H48" s="1">
        <f t="shared" si="8"/>
        <v>68</v>
      </c>
      <c r="I48" s="1" t="str">
        <f t="shared" si="4"/>
        <v>Yes</v>
      </c>
      <c r="J48" s="1">
        <v>8</v>
      </c>
      <c r="K48" s="1" t="str">
        <f t="shared" si="6"/>
        <v>Yes</v>
      </c>
    </row>
    <row r="49" spans="1:15" x14ac:dyDescent="0.3">
      <c r="A49" s="2" t="s">
        <v>64</v>
      </c>
      <c r="B49" s="2" t="s">
        <v>97</v>
      </c>
      <c r="C49" s="1">
        <v>835</v>
      </c>
      <c r="D49" s="1">
        <v>38</v>
      </c>
      <c r="E49" s="1" t="str">
        <f t="shared" si="7"/>
        <v>Focused 2</v>
      </c>
      <c r="F49" s="1">
        <v>934</v>
      </c>
      <c r="G49" s="1">
        <v>37</v>
      </c>
      <c r="H49" s="1">
        <f t="shared" si="8"/>
        <v>99</v>
      </c>
      <c r="I49" s="1" t="str">
        <f t="shared" si="4"/>
        <v>Yes</v>
      </c>
      <c r="J49" s="1">
        <v>8</v>
      </c>
      <c r="K49" s="1" t="str">
        <f t="shared" si="6"/>
        <v>Yes</v>
      </c>
    </row>
    <row r="50" spans="1:15" x14ac:dyDescent="0.3">
      <c r="A50" s="1" t="s">
        <v>24</v>
      </c>
      <c r="B50" s="1" t="s">
        <v>107</v>
      </c>
      <c r="C50" s="1">
        <v>872</v>
      </c>
      <c r="D50" s="1">
        <v>40</v>
      </c>
      <c r="E50" s="1" t="str">
        <f t="shared" si="7"/>
        <v>Focused 2</v>
      </c>
      <c r="F50" s="1">
        <v>930</v>
      </c>
      <c r="G50" s="1">
        <v>37</v>
      </c>
      <c r="H50" s="1">
        <f t="shared" si="8"/>
        <v>58</v>
      </c>
      <c r="I50" s="1" t="str">
        <f t="shared" si="4"/>
        <v>Yes</v>
      </c>
      <c r="J50" s="1">
        <v>7</v>
      </c>
      <c r="K50" s="1" t="str">
        <f t="shared" si="6"/>
        <v>No</v>
      </c>
    </row>
    <row r="51" spans="1:15" x14ac:dyDescent="0.3">
      <c r="A51" s="6" t="s">
        <v>47</v>
      </c>
      <c r="B51" s="6" t="s">
        <v>56</v>
      </c>
      <c r="C51" s="6">
        <v>1144</v>
      </c>
      <c r="D51" s="6">
        <v>37</v>
      </c>
      <c r="E51" s="6"/>
      <c r="F51" s="6"/>
      <c r="G51" s="6"/>
      <c r="H51" s="6"/>
      <c r="I51" s="6"/>
      <c r="J51" s="6"/>
      <c r="K51" s="6"/>
      <c r="L51" s="3"/>
      <c r="M51" s="3"/>
      <c r="N51" s="3"/>
      <c r="O51" s="3"/>
    </row>
    <row r="52" spans="1:15" s="3" customFormat="1" ht="15" thickBot="1" x14ac:dyDescent="0.35">
      <c r="A52" s="6" t="s">
        <v>37</v>
      </c>
      <c r="B52" s="6" t="s">
        <v>38</v>
      </c>
      <c r="C52" s="6"/>
      <c r="D52" s="6"/>
      <c r="E52" s="6"/>
      <c r="F52" s="6">
        <v>1015</v>
      </c>
      <c r="G52" s="6">
        <v>37</v>
      </c>
      <c r="H52" s="7"/>
      <c r="I52" s="7"/>
      <c r="J52" s="7">
        <v>9</v>
      </c>
      <c r="K52" s="7"/>
      <c r="L52"/>
      <c r="M52"/>
      <c r="N52"/>
      <c r="O52"/>
    </row>
    <row r="53" spans="1:15" ht="15" thickBot="1" x14ac:dyDescent="0.35">
      <c r="H53" s="9" t="s">
        <v>106</v>
      </c>
      <c r="I53" s="10">
        <f>COUNTIF(I2:I52,"Yes")</f>
        <v>38</v>
      </c>
      <c r="J53" s="4"/>
      <c r="K53" s="5">
        <f>COUNTIF(K2:K52,"Yes")</f>
        <v>48</v>
      </c>
    </row>
    <row r="54" spans="1:15" ht="68.25" customHeight="1" thickBot="1" x14ac:dyDescent="0.35">
      <c r="A54" s="13" t="s">
        <v>119</v>
      </c>
      <c r="B54" s="14"/>
      <c r="C54" s="15"/>
      <c r="D54" s="13" t="s">
        <v>108</v>
      </c>
      <c r="E54" s="14"/>
      <c r="F54" s="15"/>
      <c r="G54" s="16" t="s">
        <v>120</v>
      </c>
      <c r="H54" s="14"/>
      <c r="I54" s="15"/>
      <c r="J54" s="16" t="s">
        <v>121</v>
      </c>
      <c r="K54" s="14"/>
      <c r="L54" s="15"/>
    </row>
    <row r="55" spans="1:15" x14ac:dyDescent="0.3">
      <c r="A55" s="8"/>
      <c r="B55" s="8"/>
      <c r="C55" s="8"/>
      <c r="D55" s="8"/>
      <c r="E55" s="8"/>
      <c r="F55" s="8"/>
    </row>
    <row r="56" spans="1:15" x14ac:dyDescent="0.3">
      <c r="A56" s="8"/>
      <c r="B56" s="8"/>
      <c r="C56" s="8"/>
      <c r="D56" s="8"/>
      <c r="E56" s="8"/>
      <c r="F56" s="8"/>
    </row>
  </sheetData>
  <sortState ref="A2:O52">
    <sortCondition ref="E2:E52"/>
  </sortState>
  <mergeCells count="4">
    <mergeCell ref="A54:C54"/>
    <mergeCell ref="D54:F54"/>
    <mergeCell ref="G54:I54"/>
    <mergeCell ref="J54:L54"/>
  </mergeCells>
  <conditionalFormatting sqref="K53">
    <cfRule type="containsText" dxfId="2" priority="1" operator="containsText" text="No">
      <formula>NOT(ISERROR(SEARCH("No",K53)))</formula>
    </cfRule>
    <cfRule type="containsText" dxfId="1" priority="2" operator="containsText" text="Yes">
      <formula>NOT(ISERROR(SEARCH("Yes",K53)))</formula>
    </cfRule>
    <cfRule type="containsText" dxfId="0" priority="3" operator="containsText" text="Yes">
      <formula>NOT(ISERROR(SEARCH("Yes",K53)))</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Directions</vt:lpstr>
      <vt:lpstr>Data</vt:lpstr>
    </vt:vector>
  </TitlesOfParts>
  <Company>DRC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Pell, Deedra</dc:creator>
  <cp:lastModifiedBy>bobbie</cp:lastModifiedBy>
  <dcterms:created xsi:type="dcterms:W3CDTF">2014-05-14T13:46:14Z</dcterms:created>
  <dcterms:modified xsi:type="dcterms:W3CDTF">2015-12-04T13:51:11Z</dcterms:modified>
</cp:coreProperties>
</file>